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345" windowWidth="15330" windowHeight="47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'Sheet1'!$L$1:$O$24</definedName>
  </definedNames>
  <calcPr fullCalcOnLoad="1"/>
</workbook>
</file>

<file path=xl/sharedStrings.xml><?xml version="1.0" encoding="utf-8"?>
<sst xmlns="http://schemas.openxmlformats.org/spreadsheetml/2006/main" count="212" uniqueCount="72">
  <si>
    <t>YEAR</t>
  </si>
  <si>
    <t>1996</t>
  </si>
  <si>
    <t>El Salvador</t>
  </si>
  <si>
    <t>Costa Rica</t>
  </si>
  <si>
    <t>Jamaica</t>
  </si>
  <si>
    <t>1997</t>
  </si>
  <si>
    <t>1998</t>
  </si>
  <si>
    <t>Canada</t>
  </si>
  <si>
    <t>1999</t>
  </si>
  <si>
    <t>2000</t>
  </si>
  <si>
    <t>2001</t>
  </si>
  <si>
    <t>2002</t>
  </si>
  <si>
    <t>2003</t>
  </si>
  <si>
    <t>2004</t>
  </si>
  <si>
    <t>Brazil</t>
  </si>
  <si>
    <t>2005</t>
  </si>
  <si>
    <t>Trin &amp; Tobago</t>
  </si>
  <si>
    <t>Colombia</t>
  </si>
  <si>
    <t>Japan</t>
  </si>
  <si>
    <t>2006</t>
  </si>
  <si>
    <t>Netherlands</t>
  </si>
  <si>
    <t>Pakistan</t>
  </si>
  <si>
    <t>China</t>
  </si>
  <si>
    <t>Total, 1996</t>
  </si>
  <si>
    <t>Total, 1997</t>
  </si>
  <si>
    <t>Total, 1998</t>
  </si>
  <si>
    <t>Total, 1999</t>
  </si>
  <si>
    <t>Total, 2000</t>
  </si>
  <si>
    <t>Total, 2001</t>
  </si>
  <si>
    <t>Total, 2002</t>
  </si>
  <si>
    <t>Total, 2003</t>
  </si>
  <si>
    <t>Total, 2004</t>
  </si>
  <si>
    <t>Total, 2005</t>
  </si>
  <si>
    <t>Total, 2006</t>
  </si>
  <si>
    <t>SOURCE</t>
  </si>
  <si>
    <t>QUANTITY</t>
  </si>
  <si>
    <t>CUSTOMS VALUE</t>
  </si>
  <si>
    <t>CIF VALUE</t>
  </si>
  <si>
    <t>CALCULATED DUTIES</t>
  </si>
  <si>
    <t>UNIT VALUE (CUSTOMS)</t>
  </si>
  <si>
    <t>UNIT VALUE (CIF)</t>
  </si>
  <si>
    <t>AD VAL DUTY</t>
  </si>
  <si>
    <t>Gallons</t>
  </si>
  <si>
    <t>Liters</t>
  </si>
  <si>
    <t>Dollars</t>
  </si>
  <si>
    <t>$/gal</t>
  </si>
  <si>
    <t>%</t>
  </si>
  <si>
    <t>U.S. fuel ethanol CBERA TRQ, 1990-2006</t>
  </si>
  <si>
    <t>Year</t>
  </si>
  <si>
    <t>TRQ</t>
  </si>
  <si>
    <t>Entered</t>
  </si>
  <si>
    <t>Fill rate</t>
  </si>
  <si>
    <t>Percent</t>
  </si>
  <si>
    <t>1990</t>
  </si>
  <si>
    <t>1991</t>
  </si>
  <si>
    <t>1992</t>
  </si>
  <si>
    <t>1993</t>
  </si>
  <si>
    <t>1994</t>
  </si>
  <si>
    <t>1995</t>
  </si>
  <si>
    <t>Source:  TRQ:  USITC; Imports entered under TRQ:  U.S. Customs and Border Protection Agency.</t>
  </si>
  <si>
    <t>Source:  Compiled from official statistics of the U.S. Department of Commerce.</t>
  </si>
  <si>
    <t>Note:  Represents imports of nonbeverage ethanol classified in HTS subheadings 2207.10.60 and 2207.20.00 with rate provision codes 69 and 79 indicating additional duties may be applicable under HTS subheading 9901.00.50.</t>
  </si>
  <si>
    <t>USVI</t>
  </si>
  <si>
    <t>Total</t>
  </si>
  <si>
    <t>CBERA/CBI</t>
  </si>
  <si>
    <t>2007</t>
  </si>
  <si>
    <t>2008</t>
  </si>
  <si>
    <t>Note:  Total entered may not match those shown in the import table.</t>
  </si>
  <si>
    <t>U.S. imports of fuel ethanol, by source, 1996-2008</t>
  </si>
  <si>
    <t>na</t>
  </si>
  <si>
    <t>Spain</t>
  </si>
  <si>
    <t>2009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</si>
</sst>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0.0"/>
  </numFmts>
  <fonts count="43">
    <font>
      <sz val="10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8"/>
      <name val="Arial"/>
      <family val="0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56" applyFont="1" applyFill="1" applyBorder="1" applyAlignment="1">
      <alignment wrapText="1"/>
      <protection/>
    </xf>
    <xf numFmtId="4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3" fontId="2" fillId="0" borderId="10" xfId="56" applyNumberFormat="1" applyFont="1" applyFill="1" applyBorder="1" applyAlignment="1">
      <alignment horizontal="right" wrapText="1"/>
      <protection/>
    </xf>
    <xf numFmtId="0" fontId="4" fillId="0" borderId="10" xfId="56" applyFont="1" applyFill="1" applyBorder="1" applyAlignment="1">
      <alignment wrapText="1"/>
      <protection/>
    </xf>
    <xf numFmtId="3" fontId="4" fillId="0" borderId="10" xfId="56" applyNumberFormat="1" applyFont="1" applyFill="1" applyBorder="1" applyAlignment="1">
      <alignment horizontal="right" wrapText="1"/>
      <protection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11" xfId="56" applyFont="1" applyFill="1" applyBorder="1" applyAlignment="1">
      <alignment wrapText="1"/>
      <protection/>
    </xf>
    <xf numFmtId="3" fontId="0" fillId="0" borderId="0" xfId="0" applyNumberFormat="1" applyAlignment="1">
      <alignment/>
    </xf>
    <xf numFmtId="0" fontId="4" fillId="33" borderId="12" xfId="56" applyFont="1" applyFill="1" applyBorder="1" applyAlignment="1">
      <alignment horizontal="center"/>
      <protection/>
    </xf>
    <xf numFmtId="0" fontId="6" fillId="34" borderId="13" xfId="0" applyFont="1" applyFill="1" applyBorder="1" applyAlignment="1">
      <alignment/>
    </xf>
    <xf numFmtId="0" fontId="2" fillId="0" borderId="11" xfId="56" applyFont="1" applyFill="1" applyBorder="1" applyAlignment="1" quotePrefix="1">
      <alignment wrapText="1"/>
      <protection/>
    </xf>
    <xf numFmtId="3" fontId="7" fillId="0" borderId="0" xfId="0" applyNumberFormat="1" applyFont="1" applyAlignment="1">
      <alignment/>
    </xf>
    <xf numFmtId="0" fontId="4" fillId="0" borderId="11" xfId="56" applyFont="1" applyFill="1" applyBorder="1" applyAlignment="1" quotePrefix="1">
      <alignment wrapText="1"/>
      <protection/>
    </xf>
    <xf numFmtId="3" fontId="8" fillId="0" borderId="0" xfId="0" applyNumberFormat="1" applyFont="1" applyAlignment="1">
      <alignment/>
    </xf>
    <xf numFmtId="0" fontId="2" fillId="0" borderId="0" xfId="56" applyFont="1" applyFill="1" applyBorder="1" applyAlignment="1" quotePrefix="1">
      <alignment wrapText="1"/>
      <protection/>
    </xf>
    <xf numFmtId="3" fontId="2" fillId="0" borderId="0" xfId="56" applyNumberFormat="1" applyFont="1" applyFill="1" applyBorder="1" applyAlignment="1">
      <alignment horizontal="right" wrapText="1"/>
      <protection/>
    </xf>
    <xf numFmtId="3" fontId="1" fillId="0" borderId="10" xfId="55" applyNumberFormat="1" applyFont="1" applyFill="1" applyBorder="1" applyAlignment="1">
      <alignment horizontal="right" wrapText="1"/>
      <protection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56" applyFont="1" applyFill="1" applyBorder="1" applyAlignment="1" quotePrefix="1">
      <alignment wrapText="1"/>
      <protection/>
    </xf>
    <xf numFmtId="3" fontId="4" fillId="0" borderId="0" xfId="56" applyNumberFormat="1" applyFont="1" applyFill="1" applyBorder="1" applyAlignment="1">
      <alignment horizontal="right" wrapText="1"/>
      <protection/>
    </xf>
    <xf numFmtId="165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July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tabSelected="1" zoomScalePageLayoutView="0" workbookViewId="0" topLeftCell="A22">
      <selection activeCell="A1" sqref="A1"/>
    </sheetView>
  </sheetViews>
  <sheetFormatPr defaultColWidth="9.140625" defaultRowHeight="12.75"/>
  <cols>
    <col min="1" max="1" width="16.57421875" style="0" customWidth="1"/>
    <col min="2" max="2" width="12.00390625" style="0" bestFit="1" customWidth="1"/>
    <col min="3" max="3" width="12.7109375" style="0" bestFit="1" customWidth="1"/>
    <col min="4" max="4" width="13.28125" style="0" customWidth="1"/>
    <col min="5" max="5" width="15.57421875" style="0" bestFit="1" customWidth="1"/>
    <col min="6" max="6" width="12.421875" style="0" bestFit="1" customWidth="1"/>
    <col min="7" max="7" width="19.421875" style="0" bestFit="1" customWidth="1"/>
    <col min="8" max="8" width="21.140625" style="0" bestFit="1" customWidth="1"/>
    <col min="9" max="9" width="15.28125" style="0" bestFit="1" customWidth="1"/>
    <col min="10" max="10" width="11.7109375" style="0" bestFit="1" customWidth="1"/>
    <col min="12" max="12" width="9.8515625" style="0" customWidth="1"/>
    <col min="13" max="14" width="11.140625" style="0" bestFit="1" customWidth="1"/>
    <col min="15" max="15" width="7.421875" style="0" bestFit="1" customWidth="1"/>
  </cols>
  <sheetData>
    <row r="1" spans="1:12" ht="12.75">
      <c r="A1" s="10" t="s">
        <v>68</v>
      </c>
      <c r="L1" s="10" t="s">
        <v>47</v>
      </c>
    </row>
    <row r="4" spans="1:15" ht="12.75">
      <c r="A4" s="13" t="s">
        <v>0</v>
      </c>
      <c r="B4" s="13" t="s">
        <v>34</v>
      </c>
      <c r="C4" s="13" t="s">
        <v>35</v>
      </c>
      <c r="D4" s="13" t="s">
        <v>35</v>
      </c>
      <c r="E4" s="13" t="s">
        <v>36</v>
      </c>
      <c r="F4" s="13" t="s">
        <v>37</v>
      </c>
      <c r="G4" s="13" t="s">
        <v>38</v>
      </c>
      <c r="H4" s="13" t="s">
        <v>39</v>
      </c>
      <c r="I4" s="13" t="s">
        <v>40</v>
      </c>
      <c r="J4" s="13" t="s">
        <v>41</v>
      </c>
      <c r="L4" s="14" t="s">
        <v>48</v>
      </c>
      <c r="M4" s="14" t="s">
        <v>49</v>
      </c>
      <c r="N4" s="14" t="s">
        <v>50</v>
      </c>
      <c r="O4" s="14" t="s">
        <v>51</v>
      </c>
    </row>
    <row r="5" spans="3:15" ht="12.75">
      <c r="C5" s="4" t="s">
        <v>43</v>
      </c>
      <c r="D5" s="4" t="s">
        <v>42</v>
      </c>
      <c r="E5" s="4" t="s">
        <v>44</v>
      </c>
      <c r="F5" s="4" t="s">
        <v>44</v>
      </c>
      <c r="G5" s="4" t="s">
        <v>44</v>
      </c>
      <c r="H5" s="5" t="s">
        <v>45</v>
      </c>
      <c r="I5" s="5" t="s">
        <v>45</v>
      </c>
      <c r="J5" s="4" t="s">
        <v>46</v>
      </c>
      <c r="M5" t="s">
        <v>42</v>
      </c>
      <c r="N5" t="s">
        <v>42</v>
      </c>
      <c r="O5" t="s">
        <v>52</v>
      </c>
    </row>
    <row r="6" spans="1:15" ht="12.75">
      <c r="A6" s="1" t="s">
        <v>1</v>
      </c>
      <c r="B6" s="1" t="s">
        <v>2</v>
      </c>
      <c r="C6" s="6">
        <v>50037745</v>
      </c>
      <c r="D6" s="6">
        <f>C6*0.264172</f>
        <v>13218571.17214</v>
      </c>
      <c r="E6" s="6">
        <v>14932076</v>
      </c>
      <c r="F6" s="6">
        <v>16154376</v>
      </c>
      <c r="G6" s="6">
        <v>0</v>
      </c>
      <c r="H6" s="2">
        <f>E6/D6</f>
        <v>1.129628596430411</v>
      </c>
      <c r="I6" s="2">
        <f>F6/D6</f>
        <v>1.22209698685495</v>
      </c>
      <c r="J6" s="2">
        <f>G6/E6*100</f>
        <v>0</v>
      </c>
      <c r="L6" s="3" t="s">
        <v>53</v>
      </c>
      <c r="M6" s="12">
        <v>60000000</v>
      </c>
      <c r="N6" s="12">
        <v>12872131</v>
      </c>
      <c r="O6" s="26">
        <f aca="true" t="shared" si="0" ref="O6:O23">N6/M6</f>
        <v>0.21453551666666668</v>
      </c>
    </row>
    <row r="7" spans="1:15" ht="12.75">
      <c r="A7" s="1" t="s">
        <v>1</v>
      </c>
      <c r="B7" s="1" t="s">
        <v>3</v>
      </c>
      <c r="C7" s="6">
        <v>64500868</v>
      </c>
      <c r="D7" s="6">
        <f aca="true" t="shared" si="1" ref="D7:D70">C7*0.264172</f>
        <v>17039323.301296</v>
      </c>
      <c r="E7" s="6">
        <v>20869256</v>
      </c>
      <c r="F7" s="6">
        <v>22919296</v>
      </c>
      <c r="G7" s="6">
        <v>0</v>
      </c>
      <c r="H7" s="2">
        <f aca="true" t="shared" si="2" ref="H7:H70">E7/D7</f>
        <v>1.224770234767052</v>
      </c>
      <c r="I7" s="2">
        <f aca="true" t="shared" si="3" ref="I7:I70">F7/D7</f>
        <v>1.3450825243897317</v>
      </c>
      <c r="J7" s="2">
        <f aca="true" t="shared" si="4" ref="J7:J70">G7/E7*100</f>
        <v>0</v>
      </c>
      <c r="L7" s="3" t="s">
        <v>54</v>
      </c>
      <c r="M7" s="12">
        <v>82600000</v>
      </c>
      <c r="N7" s="12">
        <v>41074155</v>
      </c>
      <c r="O7" s="26">
        <f t="shared" si="0"/>
        <v>0.497265799031477</v>
      </c>
    </row>
    <row r="8" spans="1:15" ht="12.75">
      <c r="A8" s="1" t="s">
        <v>1</v>
      </c>
      <c r="B8" s="1" t="s">
        <v>4</v>
      </c>
      <c r="C8" s="6">
        <v>81104096</v>
      </c>
      <c r="D8" s="6">
        <f t="shared" si="1"/>
        <v>21425431.248512</v>
      </c>
      <c r="E8" s="6">
        <v>25106951</v>
      </c>
      <c r="F8" s="6">
        <v>26602755</v>
      </c>
      <c r="G8" s="6">
        <v>0</v>
      </c>
      <c r="H8" s="2">
        <f t="shared" si="2"/>
        <v>1.1718294352531962</v>
      </c>
      <c r="I8" s="2">
        <f t="shared" si="3"/>
        <v>1.241643852645793</v>
      </c>
      <c r="J8" s="2">
        <f t="shared" si="4"/>
        <v>0</v>
      </c>
      <c r="L8" s="3" t="s">
        <v>55</v>
      </c>
      <c r="M8" s="12">
        <v>60000000</v>
      </c>
      <c r="N8" s="12">
        <v>27859499</v>
      </c>
      <c r="O8" s="26">
        <f t="shared" si="0"/>
        <v>0.46432498333333333</v>
      </c>
    </row>
    <row r="9" spans="1:15" s="10" customFormat="1" ht="12.75">
      <c r="A9" s="7" t="s">
        <v>23</v>
      </c>
      <c r="B9" s="7"/>
      <c r="C9" s="8">
        <f>SUM(C6:C8)</f>
        <v>195642709</v>
      </c>
      <c r="D9" s="8">
        <f t="shared" si="1"/>
        <v>51683325.721948005</v>
      </c>
      <c r="E9" s="8">
        <f>SUM(E6:E8)</f>
        <v>60908283</v>
      </c>
      <c r="F9" s="8">
        <f>SUM(F6:F8)</f>
        <v>65676427</v>
      </c>
      <c r="G9" s="8">
        <f>SUM(G6:G8)</f>
        <v>0</v>
      </c>
      <c r="H9" s="9">
        <f t="shared" si="2"/>
        <v>1.17849000909271</v>
      </c>
      <c r="I9" s="9">
        <f t="shared" si="3"/>
        <v>1.2707469204542625</v>
      </c>
      <c r="J9" s="2">
        <f t="shared" si="4"/>
        <v>0</v>
      </c>
      <c r="L9" s="3" t="s">
        <v>56</v>
      </c>
      <c r="M9" s="12">
        <v>77800000</v>
      </c>
      <c r="N9" s="12">
        <v>33852423</v>
      </c>
      <c r="O9" s="26">
        <f t="shared" si="0"/>
        <v>0.435121118251928</v>
      </c>
    </row>
    <row r="10" spans="1:15" ht="12.75">
      <c r="A10" s="1" t="s">
        <v>5</v>
      </c>
      <c r="B10" s="1" t="s">
        <v>2</v>
      </c>
      <c r="C10" s="6">
        <v>22352873</v>
      </c>
      <c r="D10" s="6">
        <f t="shared" si="1"/>
        <v>5905003.166156</v>
      </c>
      <c r="E10" s="6">
        <v>6980583</v>
      </c>
      <c r="F10" s="6">
        <v>7648470</v>
      </c>
      <c r="G10" s="6">
        <v>0</v>
      </c>
      <c r="H10" s="2">
        <f t="shared" si="2"/>
        <v>1.1821472069665584</v>
      </c>
      <c r="I10" s="2">
        <f t="shared" si="3"/>
        <v>1.2952524807838417</v>
      </c>
      <c r="J10" s="2">
        <f t="shared" si="4"/>
        <v>0</v>
      </c>
      <c r="L10" s="3" t="s">
        <v>57</v>
      </c>
      <c r="M10" s="12">
        <v>80500000</v>
      </c>
      <c r="N10" s="12">
        <v>58481176</v>
      </c>
      <c r="O10" s="26">
        <f t="shared" si="0"/>
        <v>0.7264742360248447</v>
      </c>
    </row>
    <row r="11" spans="1:15" ht="12.75">
      <c r="A11" s="1" t="s">
        <v>5</v>
      </c>
      <c r="B11" s="1" t="s">
        <v>3</v>
      </c>
      <c r="C11" s="6">
        <v>27404787</v>
      </c>
      <c r="D11" s="6">
        <f t="shared" si="1"/>
        <v>7239577.391364001</v>
      </c>
      <c r="E11" s="6">
        <v>8491166</v>
      </c>
      <c r="F11" s="6">
        <v>9178784</v>
      </c>
      <c r="G11" s="6">
        <v>0</v>
      </c>
      <c r="H11" s="2">
        <f t="shared" si="2"/>
        <v>1.1728814461088577</v>
      </c>
      <c r="I11" s="2">
        <f t="shared" si="3"/>
        <v>1.2678618521226466</v>
      </c>
      <c r="J11" s="2">
        <f t="shared" si="4"/>
        <v>0</v>
      </c>
      <c r="L11" s="3" t="s">
        <v>58</v>
      </c>
      <c r="M11" s="12">
        <v>80800000</v>
      </c>
      <c r="N11" s="12">
        <v>49597266</v>
      </c>
      <c r="O11" s="26">
        <f t="shared" si="0"/>
        <v>0.6138275495049504</v>
      </c>
    </row>
    <row r="12" spans="1:15" ht="12.75">
      <c r="A12" s="1" t="s">
        <v>5</v>
      </c>
      <c r="B12" s="1" t="s">
        <v>4</v>
      </c>
      <c r="C12" s="6">
        <v>32719807</v>
      </c>
      <c r="D12" s="6">
        <f t="shared" si="1"/>
        <v>8643656.854804</v>
      </c>
      <c r="E12" s="6">
        <v>9998424</v>
      </c>
      <c r="F12" s="6">
        <v>11201770</v>
      </c>
      <c r="G12" s="6">
        <v>0</v>
      </c>
      <c r="H12" s="2">
        <f t="shared" si="2"/>
        <v>1.1567354151088314</v>
      </c>
      <c r="I12" s="2">
        <f t="shared" si="3"/>
        <v>1.2959526492278837</v>
      </c>
      <c r="J12" s="2">
        <f t="shared" si="4"/>
        <v>0</v>
      </c>
      <c r="L12" s="3" t="s">
        <v>1</v>
      </c>
      <c r="M12" s="12">
        <v>91000000</v>
      </c>
      <c r="N12" s="12">
        <v>51288494</v>
      </c>
      <c r="O12" s="26">
        <f t="shared" si="0"/>
        <v>0.5636098241758242</v>
      </c>
    </row>
    <row r="13" spans="1:15" s="10" customFormat="1" ht="12.75">
      <c r="A13" s="7" t="s">
        <v>24</v>
      </c>
      <c r="B13" s="7"/>
      <c r="C13" s="8">
        <f>SUM(C10:C12)</f>
        <v>82477467</v>
      </c>
      <c r="D13" s="8">
        <f t="shared" si="1"/>
        <v>21788237.412324</v>
      </c>
      <c r="E13" s="8">
        <f>SUM(E10:E12)</f>
        <v>25470173</v>
      </c>
      <c r="F13" s="8">
        <f>SUM(F10:F12)</f>
        <v>28029024</v>
      </c>
      <c r="G13" s="8">
        <f>SUM(G10:G12)</f>
        <v>0</v>
      </c>
      <c r="H13" s="9">
        <f t="shared" si="2"/>
        <v>1.168987308059779</v>
      </c>
      <c r="I13" s="9">
        <f t="shared" si="3"/>
        <v>1.2864291621930852</v>
      </c>
      <c r="J13" s="2">
        <f t="shared" si="4"/>
        <v>0</v>
      </c>
      <c r="L13" s="3" t="s">
        <v>5</v>
      </c>
      <c r="M13" s="12">
        <v>79700000</v>
      </c>
      <c r="N13" s="12">
        <v>21977792</v>
      </c>
      <c r="O13" s="26">
        <f t="shared" si="0"/>
        <v>0.275756486825596</v>
      </c>
    </row>
    <row r="14" spans="1:15" ht="12.75">
      <c r="A14" s="1" t="s">
        <v>6</v>
      </c>
      <c r="B14" s="1" t="s">
        <v>7</v>
      </c>
      <c r="C14" s="6">
        <v>3284657</v>
      </c>
      <c r="D14" s="6">
        <f t="shared" si="1"/>
        <v>867714.409004</v>
      </c>
      <c r="E14" s="6">
        <v>818556</v>
      </c>
      <c r="F14" s="6">
        <v>847756</v>
      </c>
      <c r="G14" s="6">
        <v>0</v>
      </c>
      <c r="H14" s="2">
        <f t="shared" si="2"/>
        <v>0.9433472482490798</v>
      </c>
      <c r="I14" s="2">
        <f t="shared" si="3"/>
        <v>0.9769988733655938</v>
      </c>
      <c r="J14" s="2">
        <f t="shared" si="4"/>
        <v>0</v>
      </c>
      <c r="L14" s="3" t="s">
        <v>6</v>
      </c>
      <c r="M14" s="12">
        <v>80300000</v>
      </c>
      <c r="N14" s="12">
        <v>32816125</v>
      </c>
      <c r="O14" s="26">
        <f t="shared" si="0"/>
        <v>0.40866905354919053</v>
      </c>
    </row>
    <row r="15" spans="1:15" ht="12.75">
      <c r="A15" s="1" t="s">
        <v>6</v>
      </c>
      <c r="B15" s="1" t="s">
        <v>2</v>
      </c>
      <c r="C15" s="6">
        <v>15155412</v>
      </c>
      <c r="D15" s="6">
        <f t="shared" si="1"/>
        <v>4003635.498864</v>
      </c>
      <c r="E15" s="6">
        <v>4126592</v>
      </c>
      <c r="F15" s="6">
        <v>4395572</v>
      </c>
      <c r="G15" s="6">
        <v>0</v>
      </c>
      <c r="H15" s="2">
        <f t="shared" si="2"/>
        <v>1.0307112126393343</v>
      </c>
      <c r="I15" s="2">
        <f t="shared" si="3"/>
        <v>1.0978951508565673</v>
      </c>
      <c r="J15" s="2">
        <f t="shared" si="4"/>
        <v>0</v>
      </c>
      <c r="L15" s="3" t="s">
        <v>8</v>
      </c>
      <c r="M15" s="12">
        <v>94100000</v>
      </c>
      <c r="N15" s="12">
        <v>46555033</v>
      </c>
      <c r="O15" s="26">
        <f t="shared" si="0"/>
        <v>0.49473998937300745</v>
      </c>
    </row>
    <row r="16" spans="1:15" ht="12.75">
      <c r="A16" s="1" t="s">
        <v>6</v>
      </c>
      <c r="B16" s="1" t="s">
        <v>3</v>
      </c>
      <c r="C16" s="6">
        <v>47122825</v>
      </c>
      <c r="D16" s="6">
        <f t="shared" si="1"/>
        <v>12448530.925900001</v>
      </c>
      <c r="E16" s="6">
        <v>13917016</v>
      </c>
      <c r="F16" s="6">
        <v>15125650</v>
      </c>
      <c r="G16" s="6">
        <v>0</v>
      </c>
      <c r="H16" s="2">
        <f t="shared" si="2"/>
        <v>1.1179645279303374</v>
      </c>
      <c r="I16" s="2">
        <f t="shared" si="3"/>
        <v>1.2150550205510655</v>
      </c>
      <c r="J16" s="2">
        <f t="shared" si="4"/>
        <v>0</v>
      </c>
      <c r="L16" s="3" t="s">
        <v>9</v>
      </c>
      <c r="M16" s="12">
        <v>92300000</v>
      </c>
      <c r="N16" s="12">
        <v>58213735</v>
      </c>
      <c r="O16" s="26">
        <f t="shared" si="0"/>
        <v>0.6307013542795233</v>
      </c>
    </row>
    <row r="17" spans="1:15" ht="12.75">
      <c r="A17" s="1" t="s">
        <v>6</v>
      </c>
      <c r="B17" s="1" t="s">
        <v>4</v>
      </c>
      <c r="C17" s="6">
        <v>50676732</v>
      </c>
      <c r="D17" s="6">
        <f t="shared" si="1"/>
        <v>13387373.645904</v>
      </c>
      <c r="E17" s="6">
        <v>14277018</v>
      </c>
      <c r="F17" s="6">
        <v>15088941</v>
      </c>
      <c r="G17" s="6">
        <v>0</v>
      </c>
      <c r="H17" s="2">
        <f t="shared" si="2"/>
        <v>1.0664539869900618</v>
      </c>
      <c r="I17" s="2">
        <f t="shared" si="3"/>
        <v>1.1271024025400689</v>
      </c>
      <c r="J17" s="2">
        <f t="shared" si="4"/>
        <v>0</v>
      </c>
      <c r="L17" s="3" t="s">
        <v>10</v>
      </c>
      <c r="M17" s="12">
        <v>112700000</v>
      </c>
      <c r="N17" s="12">
        <v>37189808</v>
      </c>
      <c r="O17" s="26">
        <f t="shared" si="0"/>
        <v>0.3299894232475599</v>
      </c>
    </row>
    <row r="18" spans="1:15" s="10" customFormat="1" ht="12.75">
      <c r="A18" s="7" t="s">
        <v>25</v>
      </c>
      <c r="B18" s="7"/>
      <c r="C18" s="8">
        <f>SUM(C14:C17)</f>
        <v>116239626</v>
      </c>
      <c r="D18" s="8">
        <f t="shared" si="1"/>
        <v>30707254.479672004</v>
      </c>
      <c r="E18" s="8">
        <f>SUM(E14:E17)</f>
        <v>33139182</v>
      </c>
      <c r="F18" s="8">
        <f>SUM(F14:F17)</f>
        <v>35457919</v>
      </c>
      <c r="G18" s="8">
        <f>SUM(G14:G17)</f>
        <v>0</v>
      </c>
      <c r="H18" s="9">
        <f t="shared" si="2"/>
        <v>1.0791971656709953</v>
      </c>
      <c r="I18" s="9">
        <f t="shared" si="3"/>
        <v>1.1547082147468737</v>
      </c>
      <c r="J18" s="2">
        <f t="shared" si="4"/>
        <v>0</v>
      </c>
      <c r="L18" s="3" t="s">
        <v>11</v>
      </c>
      <c r="M18" s="12">
        <v>120300000</v>
      </c>
      <c r="N18" s="12">
        <v>47630677</v>
      </c>
      <c r="O18" s="26">
        <f t="shared" si="0"/>
        <v>0.39593247714048213</v>
      </c>
    </row>
    <row r="19" spans="1:15" ht="12.75">
      <c r="A19" s="1" t="s">
        <v>8</v>
      </c>
      <c r="B19" s="1" t="s">
        <v>7</v>
      </c>
      <c r="C19" s="6">
        <v>6730203</v>
      </c>
      <c r="D19" s="6">
        <f t="shared" si="1"/>
        <v>1777931.1869160002</v>
      </c>
      <c r="E19" s="6">
        <v>1786209</v>
      </c>
      <c r="F19" s="6">
        <v>1852500</v>
      </c>
      <c r="G19" s="6">
        <v>0</v>
      </c>
      <c r="H19" s="2">
        <f t="shared" si="2"/>
        <v>1.0046558680925994</v>
      </c>
      <c r="I19" s="2">
        <f t="shared" si="3"/>
        <v>1.041941338130947</v>
      </c>
      <c r="J19" s="2">
        <f t="shared" si="4"/>
        <v>0</v>
      </c>
      <c r="L19" s="3" t="s">
        <v>12</v>
      </c>
      <c r="M19" s="12">
        <v>132500000</v>
      </c>
      <c r="N19" s="12">
        <v>65220241</v>
      </c>
      <c r="O19" s="26">
        <f t="shared" si="0"/>
        <v>0.4922282339622642</v>
      </c>
    </row>
    <row r="20" spans="1:15" ht="12.75">
      <c r="A20" s="1" t="s">
        <v>8</v>
      </c>
      <c r="B20" s="1" t="s">
        <v>2</v>
      </c>
      <c r="C20" s="6">
        <v>24655285</v>
      </c>
      <c r="D20" s="6">
        <f t="shared" si="1"/>
        <v>6513235.94902</v>
      </c>
      <c r="E20" s="6">
        <v>5883632</v>
      </c>
      <c r="F20" s="6">
        <v>6304219</v>
      </c>
      <c r="G20" s="6">
        <v>0</v>
      </c>
      <c r="H20" s="2">
        <f t="shared" si="2"/>
        <v>0.9033346935458815</v>
      </c>
      <c r="I20" s="2">
        <f t="shared" si="3"/>
        <v>0.9679088934201057</v>
      </c>
      <c r="J20" s="2">
        <f t="shared" si="4"/>
        <v>0</v>
      </c>
      <c r="L20" s="3" t="s">
        <v>13</v>
      </c>
      <c r="M20" s="12">
        <v>186900000</v>
      </c>
      <c r="N20" s="12">
        <v>69631183</v>
      </c>
      <c r="O20" s="26">
        <f t="shared" si="0"/>
        <v>0.3725584965222044</v>
      </c>
    </row>
    <row r="21" spans="1:15" ht="12.75">
      <c r="A21" s="1" t="s">
        <v>8</v>
      </c>
      <c r="B21" s="1" t="s">
        <v>3</v>
      </c>
      <c r="C21" s="6">
        <v>62065992</v>
      </c>
      <c r="D21" s="6">
        <f t="shared" si="1"/>
        <v>16396097.238624</v>
      </c>
      <c r="E21" s="6">
        <v>16458910</v>
      </c>
      <c r="F21" s="6">
        <v>17589571</v>
      </c>
      <c r="G21" s="6">
        <v>0</v>
      </c>
      <c r="H21" s="2">
        <f t="shared" si="2"/>
        <v>1.003830958090931</v>
      </c>
      <c r="I21" s="2">
        <f t="shared" si="3"/>
        <v>1.0727901124277643</v>
      </c>
      <c r="J21" s="2">
        <f t="shared" si="4"/>
        <v>0</v>
      </c>
      <c r="L21" s="3" t="s">
        <v>15</v>
      </c>
      <c r="M21" s="12">
        <v>240400000</v>
      </c>
      <c r="N21" s="12">
        <v>103516595</v>
      </c>
      <c r="O21" s="26">
        <f t="shared" si="0"/>
        <v>0.43060147670549087</v>
      </c>
    </row>
    <row r="22" spans="1:15" ht="12.75">
      <c r="A22" s="1" t="s">
        <v>8</v>
      </c>
      <c r="B22" s="1" t="s">
        <v>4</v>
      </c>
      <c r="C22" s="6">
        <v>92321736</v>
      </c>
      <c r="D22" s="6">
        <f t="shared" si="1"/>
        <v>24388817.642592</v>
      </c>
      <c r="E22" s="6">
        <v>22772129</v>
      </c>
      <c r="F22" s="6">
        <v>24470044</v>
      </c>
      <c r="G22" s="6">
        <v>0</v>
      </c>
      <c r="H22" s="2">
        <f t="shared" si="2"/>
        <v>0.933711889346835</v>
      </c>
      <c r="I22" s="2">
        <f t="shared" si="3"/>
        <v>1.003330475408785</v>
      </c>
      <c r="J22" s="2">
        <f t="shared" si="4"/>
        <v>0</v>
      </c>
      <c r="L22" s="3" t="s">
        <v>19</v>
      </c>
      <c r="M22" s="12">
        <v>268100000</v>
      </c>
      <c r="N22" s="12">
        <v>205029595</v>
      </c>
      <c r="O22" s="26">
        <f t="shared" si="0"/>
        <v>0.7647504475941813</v>
      </c>
    </row>
    <row r="23" spans="1:15" s="10" customFormat="1" ht="12.75">
      <c r="A23" s="7" t="s">
        <v>26</v>
      </c>
      <c r="B23" s="7"/>
      <c r="C23" s="8">
        <f>SUM(C19:C22)</f>
        <v>185773216</v>
      </c>
      <c r="D23" s="8">
        <f t="shared" si="1"/>
        <v>49076082.017152004</v>
      </c>
      <c r="E23" s="8">
        <f>SUM(E19:E22)</f>
        <v>46900880</v>
      </c>
      <c r="F23" s="8">
        <f>SUM(F19:F22)</f>
        <v>50216334</v>
      </c>
      <c r="G23" s="8">
        <f>SUM(G19:G22)</f>
        <v>0</v>
      </c>
      <c r="H23" s="9">
        <f t="shared" si="2"/>
        <v>0.9556769422548488</v>
      </c>
      <c r="I23" s="9">
        <f t="shared" si="3"/>
        <v>1.0232343727530955</v>
      </c>
      <c r="J23" s="2">
        <f t="shared" si="4"/>
        <v>0</v>
      </c>
      <c r="L23" s="3" t="s">
        <v>65</v>
      </c>
      <c r="M23" s="12">
        <v>343874814</v>
      </c>
      <c r="N23" s="12">
        <v>247875362</v>
      </c>
      <c r="O23" s="26">
        <f t="shared" si="0"/>
        <v>0.7208302321320921</v>
      </c>
    </row>
    <row r="24" spans="1:15" ht="12.75">
      <c r="A24" s="1" t="s">
        <v>9</v>
      </c>
      <c r="B24" s="1" t="s">
        <v>7</v>
      </c>
      <c r="C24" s="6">
        <v>11370365</v>
      </c>
      <c r="D24" s="6">
        <f t="shared" si="1"/>
        <v>3003732.0627800003</v>
      </c>
      <c r="E24" s="6">
        <v>3142983</v>
      </c>
      <c r="F24" s="6">
        <v>3274902</v>
      </c>
      <c r="G24" s="6">
        <v>0</v>
      </c>
      <c r="H24" s="2">
        <f t="shared" si="2"/>
        <v>1.0463593071251238</v>
      </c>
      <c r="I24" s="2">
        <f t="shared" si="3"/>
        <v>1.0902776717604525</v>
      </c>
      <c r="J24" s="2">
        <f t="shared" si="4"/>
        <v>0</v>
      </c>
      <c r="L24" s="3" t="s">
        <v>66</v>
      </c>
      <c r="M24" s="12">
        <v>452515000</v>
      </c>
      <c r="N24" s="12">
        <v>339076204</v>
      </c>
      <c r="O24" s="26">
        <f>N24/M24</f>
        <v>0.7493148381821597</v>
      </c>
    </row>
    <row r="25" spans="1:15" ht="12.75">
      <c r="A25" s="1" t="s">
        <v>9</v>
      </c>
      <c r="B25" s="1" t="s">
        <v>2</v>
      </c>
      <c r="C25" s="6">
        <v>28548883</v>
      </c>
      <c r="D25" s="6">
        <f t="shared" si="1"/>
        <v>7541815.5198760005</v>
      </c>
      <c r="E25" s="6">
        <v>7513833</v>
      </c>
      <c r="F25" s="6">
        <v>8394204</v>
      </c>
      <c r="G25" s="6">
        <v>0</v>
      </c>
      <c r="H25" s="2">
        <f t="shared" si="2"/>
        <v>0.9962896838563269</v>
      </c>
      <c r="I25" s="2">
        <f t="shared" si="3"/>
        <v>1.1130216561088748</v>
      </c>
      <c r="J25" s="2">
        <f t="shared" si="4"/>
        <v>0</v>
      </c>
      <c r="L25" s="3" t="s">
        <v>71</v>
      </c>
      <c r="M25" s="12">
        <v>621500000</v>
      </c>
      <c r="O25" s="26"/>
    </row>
    <row r="26" spans="1:10" ht="12.75">
      <c r="A26" s="1" t="s">
        <v>9</v>
      </c>
      <c r="B26" s="1" t="s">
        <v>3</v>
      </c>
      <c r="C26" s="6">
        <v>90620601</v>
      </c>
      <c r="D26" s="6">
        <f t="shared" si="1"/>
        <v>23939425.407372</v>
      </c>
      <c r="E26" s="6">
        <v>27435554</v>
      </c>
      <c r="F26" s="6">
        <v>29307397</v>
      </c>
      <c r="G26" s="6">
        <v>0</v>
      </c>
      <c r="H26" s="2">
        <f t="shared" si="2"/>
        <v>1.1460406226605333</v>
      </c>
      <c r="I26" s="2">
        <f t="shared" si="3"/>
        <v>1.2242314300064596</v>
      </c>
      <c r="J26" s="2">
        <f t="shared" si="4"/>
        <v>0</v>
      </c>
    </row>
    <row r="27" spans="1:12" ht="12.75">
      <c r="A27" s="1" t="s">
        <v>9</v>
      </c>
      <c r="B27" s="1" t="s">
        <v>4</v>
      </c>
      <c r="C27" s="6">
        <v>107457631</v>
      </c>
      <c r="D27" s="6">
        <f t="shared" si="1"/>
        <v>28387297.296532</v>
      </c>
      <c r="E27" s="6">
        <v>29044876</v>
      </c>
      <c r="F27" s="6">
        <v>31936199</v>
      </c>
      <c r="G27" s="6">
        <v>0</v>
      </c>
      <c r="H27" s="2">
        <f t="shared" si="2"/>
        <v>1.0231645406957546</v>
      </c>
      <c r="I27" s="2">
        <f t="shared" si="3"/>
        <v>1.1250172450866451</v>
      </c>
      <c r="J27" s="2">
        <f t="shared" si="4"/>
        <v>0</v>
      </c>
      <c r="L27" s="10" t="s">
        <v>59</v>
      </c>
    </row>
    <row r="28" spans="1:12" s="10" customFormat="1" ht="12.75">
      <c r="A28" s="7" t="s">
        <v>27</v>
      </c>
      <c r="B28" s="7"/>
      <c r="C28" s="8">
        <f>SUM(C24:C27)</f>
        <v>237997480</v>
      </c>
      <c r="D28" s="8">
        <f t="shared" si="1"/>
        <v>62872270.28656001</v>
      </c>
      <c r="E28" s="8">
        <f>SUM(E24:E27)</f>
        <v>67137246</v>
      </c>
      <c r="F28" s="8">
        <f>SUM(F24:F27)</f>
        <v>72912702</v>
      </c>
      <c r="G28" s="8">
        <f>SUM(G24:G27)</f>
        <v>0</v>
      </c>
      <c r="H28" s="9">
        <f t="shared" si="2"/>
        <v>1.0678355607965329</v>
      </c>
      <c r="I28" s="9">
        <f t="shared" si="3"/>
        <v>1.1596957079437022</v>
      </c>
      <c r="J28" s="2">
        <f t="shared" si="4"/>
        <v>0</v>
      </c>
      <c r="L28" s="10" t="s">
        <v>67</v>
      </c>
    </row>
    <row r="29" spans="1:10" ht="12.75">
      <c r="A29" s="1" t="s">
        <v>10</v>
      </c>
      <c r="B29" s="1" t="s">
        <v>7</v>
      </c>
      <c r="C29" s="6">
        <v>23733996</v>
      </c>
      <c r="D29" s="6">
        <f t="shared" si="1"/>
        <v>6269857.191312</v>
      </c>
      <c r="E29" s="6">
        <v>9023912</v>
      </c>
      <c r="F29" s="6">
        <v>9168123</v>
      </c>
      <c r="G29" s="6">
        <v>0</v>
      </c>
      <c r="H29" s="2">
        <f t="shared" si="2"/>
        <v>1.4392531958310362</v>
      </c>
      <c r="I29" s="2">
        <f t="shared" si="3"/>
        <v>1.462253879195855</v>
      </c>
      <c r="J29" s="2">
        <f t="shared" si="4"/>
        <v>0</v>
      </c>
    </row>
    <row r="30" spans="1:10" ht="12.75">
      <c r="A30" s="1" t="s">
        <v>10</v>
      </c>
      <c r="B30" s="1" t="s">
        <v>2</v>
      </c>
      <c r="C30" s="6">
        <v>13148071</v>
      </c>
      <c r="D30" s="6">
        <f t="shared" si="1"/>
        <v>3473352.212212</v>
      </c>
      <c r="E30" s="6">
        <v>4418554</v>
      </c>
      <c r="F30" s="6">
        <v>4786255</v>
      </c>
      <c r="G30" s="6">
        <v>0</v>
      </c>
      <c r="H30" s="2">
        <f t="shared" si="2"/>
        <v>1.2721295538254813</v>
      </c>
      <c r="I30" s="2">
        <f t="shared" si="3"/>
        <v>1.3779929899340324</v>
      </c>
      <c r="J30" s="2">
        <f t="shared" si="4"/>
        <v>0</v>
      </c>
    </row>
    <row r="31" spans="1:10" ht="12.75">
      <c r="A31" s="1" t="s">
        <v>10</v>
      </c>
      <c r="B31" s="1" t="s">
        <v>3</v>
      </c>
      <c r="C31" s="6">
        <v>40077920</v>
      </c>
      <c r="D31" s="6">
        <f t="shared" si="1"/>
        <v>10587464.282240001</v>
      </c>
      <c r="E31" s="6">
        <v>14201954</v>
      </c>
      <c r="F31" s="6">
        <v>15009008</v>
      </c>
      <c r="G31" s="6">
        <v>0</v>
      </c>
      <c r="H31" s="2">
        <f t="shared" si="2"/>
        <v>1.3413933328514878</v>
      </c>
      <c r="I31" s="2">
        <f t="shared" si="3"/>
        <v>1.4176206502228244</v>
      </c>
      <c r="J31" s="2">
        <f t="shared" si="4"/>
        <v>0</v>
      </c>
    </row>
    <row r="32" spans="1:10" ht="12.75">
      <c r="A32" s="1" t="s">
        <v>10</v>
      </c>
      <c r="B32" s="1" t="s">
        <v>4</v>
      </c>
      <c r="C32" s="6">
        <v>110728127</v>
      </c>
      <c r="D32" s="6">
        <f t="shared" si="1"/>
        <v>29251270.765844002</v>
      </c>
      <c r="E32" s="6">
        <v>36325733</v>
      </c>
      <c r="F32" s="6">
        <v>39353423</v>
      </c>
      <c r="G32" s="6">
        <v>0</v>
      </c>
      <c r="H32" s="2">
        <f t="shared" si="2"/>
        <v>1.2418514494904158</v>
      </c>
      <c r="I32" s="2">
        <f t="shared" si="3"/>
        <v>1.3453577218926172</v>
      </c>
      <c r="J32" s="2">
        <f t="shared" si="4"/>
        <v>0</v>
      </c>
    </row>
    <row r="33" spans="1:10" s="10" customFormat="1" ht="12.75">
      <c r="A33" s="7" t="s">
        <v>28</v>
      </c>
      <c r="B33" s="7"/>
      <c r="C33" s="8">
        <f>SUM(C29:C32)</f>
        <v>187688114</v>
      </c>
      <c r="D33" s="8">
        <f t="shared" si="1"/>
        <v>49581944.451608</v>
      </c>
      <c r="E33" s="8">
        <f>SUM(E29:E32)</f>
        <v>63970153</v>
      </c>
      <c r="F33" s="8">
        <f>SUM(F29:F32)</f>
        <v>68316809</v>
      </c>
      <c r="G33" s="8">
        <f>SUM(G29:G32)</f>
        <v>0</v>
      </c>
      <c r="H33" s="9">
        <f t="shared" si="2"/>
        <v>1.2901904858216058</v>
      </c>
      <c r="I33" s="9">
        <f t="shared" si="3"/>
        <v>1.3778565918623307</v>
      </c>
      <c r="J33" s="2">
        <f t="shared" si="4"/>
        <v>0</v>
      </c>
    </row>
    <row r="34" spans="1:10" ht="12.75">
      <c r="A34" s="1" t="s">
        <v>11</v>
      </c>
      <c r="B34" s="1" t="s">
        <v>7</v>
      </c>
      <c r="C34" s="6">
        <v>23048883</v>
      </c>
      <c r="D34" s="6">
        <f t="shared" si="1"/>
        <v>6088869.5198760005</v>
      </c>
      <c r="E34" s="6">
        <v>6486221</v>
      </c>
      <c r="F34" s="6">
        <v>6650361</v>
      </c>
      <c r="G34" s="6">
        <v>0</v>
      </c>
      <c r="H34" s="2">
        <f t="shared" si="2"/>
        <v>1.0652586623554534</v>
      </c>
      <c r="I34" s="2">
        <f t="shared" si="3"/>
        <v>1.0922160473781075</v>
      </c>
      <c r="J34" s="2">
        <f t="shared" si="4"/>
        <v>0</v>
      </c>
    </row>
    <row r="35" spans="1:10" ht="12.75">
      <c r="A35" s="1" t="s">
        <v>11</v>
      </c>
      <c r="B35" s="1" t="s">
        <v>2</v>
      </c>
      <c r="C35" s="6">
        <v>17054424</v>
      </c>
      <c r="D35" s="6">
        <f t="shared" si="1"/>
        <v>4505301.296928001</v>
      </c>
      <c r="E35" s="6">
        <v>5821113</v>
      </c>
      <c r="F35" s="6">
        <v>6274129</v>
      </c>
      <c r="G35" s="6">
        <v>0</v>
      </c>
      <c r="H35" s="2">
        <f t="shared" si="2"/>
        <v>1.2920585364555315</v>
      </c>
      <c r="I35" s="2">
        <f t="shared" si="3"/>
        <v>1.3926103020630602</v>
      </c>
      <c r="J35" s="2">
        <f t="shared" si="4"/>
        <v>0</v>
      </c>
    </row>
    <row r="36" spans="1:10" ht="12.75">
      <c r="A36" s="1" t="s">
        <v>11</v>
      </c>
      <c r="B36" s="1" t="s">
        <v>3</v>
      </c>
      <c r="C36" s="6">
        <v>45535782</v>
      </c>
      <c r="D36" s="6">
        <f t="shared" si="1"/>
        <v>12029278.602504</v>
      </c>
      <c r="E36" s="6">
        <v>15212394</v>
      </c>
      <c r="F36" s="6">
        <v>16428127</v>
      </c>
      <c r="G36" s="6">
        <v>0</v>
      </c>
      <c r="H36" s="2">
        <f t="shared" si="2"/>
        <v>1.264613989140912</v>
      </c>
      <c r="I36" s="2">
        <f t="shared" si="3"/>
        <v>1.3656784868695568</v>
      </c>
      <c r="J36" s="2">
        <f t="shared" si="4"/>
        <v>0</v>
      </c>
    </row>
    <row r="37" spans="1:10" ht="12.75">
      <c r="A37" s="1" t="s">
        <v>11</v>
      </c>
      <c r="B37" s="1" t="s">
        <v>4</v>
      </c>
      <c r="C37" s="6">
        <v>109683358</v>
      </c>
      <c r="D37" s="6">
        <f t="shared" si="1"/>
        <v>28975272.049576003</v>
      </c>
      <c r="E37" s="6">
        <v>32044848</v>
      </c>
      <c r="F37" s="6">
        <v>35428253</v>
      </c>
      <c r="G37" s="6">
        <v>0</v>
      </c>
      <c r="H37" s="2">
        <f t="shared" si="2"/>
        <v>1.105937778433004</v>
      </c>
      <c r="I37" s="2">
        <f t="shared" si="3"/>
        <v>1.222706483631391</v>
      </c>
      <c r="J37" s="2">
        <f t="shared" si="4"/>
        <v>0</v>
      </c>
    </row>
    <row r="38" spans="1:10" s="10" customFormat="1" ht="12.75">
      <c r="A38" s="7" t="s">
        <v>29</v>
      </c>
      <c r="B38" s="7"/>
      <c r="C38" s="8">
        <f>SUM(C34:C37)</f>
        <v>195322447</v>
      </c>
      <c r="D38" s="8">
        <f t="shared" si="1"/>
        <v>51598721.468884006</v>
      </c>
      <c r="E38" s="8">
        <f>SUM(E34:E37)</f>
        <v>59564576</v>
      </c>
      <c r="F38" s="8">
        <f>SUM(F34:F37)</f>
        <v>64780870</v>
      </c>
      <c r="G38" s="8">
        <f>SUM(G34:G37)</f>
        <v>0</v>
      </c>
      <c r="H38" s="9">
        <f t="shared" si="2"/>
        <v>1.154380851004607</v>
      </c>
      <c r="I38" s="9">
        <f t="shared" si="3"/>
        <v>1.255474324864141</v>
      </c>
      <c r="J38" s="2">
        <f t="shared" si="4"/>
        <v>0</v>
      </c>
    </row>
    <row r="39" spans="1:10" ht="12.75">
      <c r="A39" s="1" t="s">
        <v>12</v>
      </c>
      <c r="B39" s="1" t="s">
        <v>7</v>
      </c>
      <c r="C39" s="6">
        <v>672494</v>
      </c>
      <c r="D39" s="6">
        <f t="shared" si="1"/>
        <v>177654.084968</v>
      </c>
      <c r="E39" s="6">
        <v>284867</v>
      </c>
      <c r="F39" s="6">
        <v>289838</v>
      </c>
      <c r="G39" s="6">
        <v>0</v>
      </c>
      <c r="H39" s="2">
        <f t="shared" si="2"/>
        <v>1.6034925402999416</v>
      </c>
      <c r="I39" s="2">
        <f t="shared" si="3"/>
        <v>1.6314738839369056</v>
      </c>
      <c r="J39" s="2">
        <f t="shared" si="4"/>
        <v>0</v>
      </c>
    </row>
    <row r="40" spans="1:10" ht="12.75">
      <c r="A40" s="1" t="s">
        <v>12</v>
      </c>
      <c r="B40" s="1" t="s">
        <v>2</v>
      </c>
      <c r="C40" s="6">
        <v>26195435</v>
      </c>
      <c r="D40" s="6">
        <f t="shared" si="1"/>
        <v>6920100.454820001</v>
      </c>
      <c r="E40" s="6">
        <v>8094452</v>
      </c>
      <c r="F40" s="6">
        <v>8908706</v>
      </c>
      <c r="G40" s="6">
        <v>0</v>
      </c>
      <c r="H40" s="2">
        <f t="shared" si="2"/>
        <v>1.1697015170295741</v>
      </c>
      <c r="I40" s="2">
        <f t="shared" si="3"/>
        <v>1.2873665719397025</v>
      </c>
      <c r="J40" s="2">
        <f t="shared" si="4"/>
        <v>0</v>
      </c>
    </row>
    <row r="41" spans="1:10" ht="12.75">
      <c r="A41" s="1" t="s">
        <v>12</v>
      </c>
      <c r="B41" s="1" t="s">
        <v>3</v>
      </c>
      <c r="C41" s="6">
        <v>55571407</v>
      </c>
      <c r="D41" s="6">
        <f t="shared" si="1"/>
        <v>14680409.730004001</v>
      </c>
      <c r="E41" s="6">
        <v>18535604</v>
      </c>
      <c r="F41" s="6">
        <v>20124215</v>
      </c>
      <c r="G41" s="6">
        <v>0</v>
      </c>
      <c r="H41" s="2">
        <f t="shared" si="2"/>
        <v>1.262608083895418</v>
      </c>
      <c r="I41" s="2">
        <f t="shared" si="3"/>
        <v>1.3708210717627236</v>
      </c>
      <c r="J41" s="2">
        <f t="shared" si="4"/>
        <v>0</v>
      </c>
    </row>
    <row r="42" spans="1:10" ht="12.75">
      <c r="A42" s="1" t="s">
        <v>12</v>
      </c>
      <c r="B42" s="1" t="s">
        <v>4</v>
      </c>
      <c r="C42" s="6">
        <v>148758903</v>
      </c>
      <c r="D42" s="6">
        <f t="shared" si="1"/>
        <v>39297936.923316</v>
      </c>
      <c r="E42" s="6">
        <v>47515169</v>
      </c>
      <c r="F42" s="6">
        <v>52152848</v>
      </c>
      <c r="G42" s="6">
        <v>0</v>
      </c>
      <c r="H42" s="2">
        <f t="shared" si="2"/>
        <v>1.2091008515973418</v>
      </c>
      <c r="I42" s="2">
        <f t="shared" si="3"/>
        <v>1.3271141460114921</v>
      </c>
      <c r="J42" s="2">
        <f t="shared" si="4"/>
        <v>0</v>
      </c>
    </row>
    <row r="43" spans="1:10" s="10" customFormat="1" ht="12.75">
      <c r="A43" s="7" t="s">
        <v>30</v>
      </c>
      <c r="B43" s="7"/>
      <c r="C43" s="8">
        <f>SUM(C39:C42)</f>
        <v>231198239</v>
      </c>
      <c r="D43" s="8">
        <f t="shared" si="1"/>
        <v>61076101.19310801</v>
      </c>
      <c r="E43" s="8">
        <f>SUM(E39:E42)</f>
        <v>74430092</v>
      </c>
      <c r="F43" s="8">
        <f>SUM(F39:F42)</f>
        <v>81475607</v>
      </c>
      <c r="G43" s="8">
        <f>SUM(G39:G42)</f>
        <v>0</v>
      </c>
      <c r="H43" s="9">
        <f t="shared" si="2"/>
        <v>1.2186451090692556</v>
      </c>
      <c r="I43" s="9">
        <f t="shared" si="3"/>
        <v>1.3340014409628675</v>
      </c>
      <c r="J43" s="2">
        <f t="shared" si="4"/>
        <v>0</v>
      </c>
    </row>
    <row r="44" spans="1:10" ht="12.75">
      <c r="A44" s="1" t="s">
        <v>13</v>
      </c>
      <c r="B44" s="1" t="s">
        <v>7</v>
      </c>
      <c r="C44" s="6">
        <v>213950</v>
      </c>
      <c r="D44" s="6">
        <f t="shared" si="1"/>
        <v>56519.59940000001</v>
      </c>
      <c r="E44" s="6">
        <v>125933</v>
      </c>
      <c r="F44" s="6">
        <v>128847</v>
      </c>
      <c r="G44" s="6">
        <v>377</v>
      </c>
      <c r="H44" s="2">
        <f t="shared" si="2"/>
        <v>2.228129734408556</v>
      </c>
      <c r="I44" s="2">
        <f t="shared" si="3"/>
        <v>2.2796870708181274</v>
      </c>
      <c r="J44" s="2">
        <f t="shared" si="4"/>
        <v>0.29936553564196833</v>
      </c>
    </row>
    <row r="45" spans="1:10" ht="12.75">
      <c r="A45" s="1" t="s">
        <v>13</v>
      </c>
      <c r="B45" s="1" t="s">
        <v>2</v>
      </c>
      <c r="C45" s="6">
        <v>21497458</v>
      </c>
      <c r="D45" s="6">
        <f t="shared" si="1"/>
        <v>5679026.474776001</v>
      </c>
      <c r="E45" s="6">
        <v>7893510</v>
      </c>
      <c r="F45" s="6">
        <v>8575479</v>
      </c>
      <c r="G45" s="6">
        <v>0</v>
      </c>
      <c r="H45" s="2">
        <f t="shared" si="2"/>
        <v>1.389940694071398</v>
      </c>
      <c r="I45" s="2">
        <f t="shared" si="3"/>
        <v>1.5100262409567733</v>
      </c>
      <c r="J45" s="2">
        <f t="shared" si="4"/>
        <v>0</v>
      </c>
    </row>
    <row r="46" spans="1:10" ht="12.75">
      <c r="A46" s="1" t="s">
        <v>13</v>
      </c>
      <c r="B46" s="1" t="s">
        <v>3</v>
      </c>
      <c r="C46" s="6">
        <v>96692865</v>
      </c>
      <c r="D46" s="6">
        <f t="shared" si="1"/>
        <v>25543547.532780003</v>
      </c>
      <c r="E46" s="6">
        <v>35091948</v>
      </c>
      <c r="F46" s="6">
        <v>38427925</v>
      </c>
      <c r="G46" s="6">
        <v>0</v>
      </c>
      <c r="H46" s="2">
        <f t="shared" si="2"/>
        <v>1.3738087066789195</v>
      </c>
      <c r="I46" s="2">
        <f t="shared" si="3"/>
        <v>1.5044083031413507</v>
      </c>
      <c r="J46" s="2">
        <f t="shared" si="4"/>
        <v>0</v>
      </c>
    </row>
    <row r="47" spans="1:10" ht="12.75">
      <c r="A47" s="1" t="s">
        <v>13</v>
      </c>
      <c r="B47" s="1" t="s">
        <v>4</v>
      </c>
      <c r="C47" s="6">
        <v>146258997</v>
      </c>
      <c r="D47" s="6">
        <f t="shared" si="1"/>
        <v>38637531.755484</v>
      </c>
      <c r="E47" s="6">
        <v>53827416</v>
      </c>
      <c r="F47" s="6">
        <v>56100843</v>
      </c>
      <c r="G47" s="6">
        <v>0</v>
      </c>
      <c r="H47" s="2">
        <f t="shared" si="2"/>
        <v>1.3931380591453033</v>
      </c>
      <c r="I47" s="2">
        <f t="shared" si="3"/>
        <v>1.4519779202002818</v>
      </c>
      <c r="J47" s="2">
        <f t="shared" si="4"/>
        <v>0</v>
      </c>
    </row>
    <row r="48" spans="1:10" ht="12.75">
      <c r="A48" s="1" t="s">
        <v>13</v>
      </c>
      <c r="B48" s="1" t="s">
        <v>14</v>
      </c>
      <c r="C48" s="6">
        <v>356554113</v>
      </c>
      <c r="D48" s="6">
        <f t="shared" si="1"/>
        <v>94191613.139436</v>
      </c>
      <c r="E48" s="6">
        <v>78130144</v>
      </c>
      <c r="F48" s="6">
        <v>92771007</v>
      </c>
      <c r="G48" s="6">
        <v>52711287</v>
      </c>
      <c r="H48" s="2">
        <f t="shared" si="2"/>
        <v>0.8294808995822218</v>
      </c>
      <c r="I48" s="2">
        <f t="shared" si="3"/>
        <v>0.9849179126242055</v>
      </c>
      <c r="J48" s="2">
        <f t="shared" si="4"/>
        <v>67.46600518232758</v>
      </c>
    </row>
    <row r="49" spans="1:10" s="10" customFormat="1" ht="12.75">
      <c r="A49" s="7" t="s">
        <v>31</v>
      </c>
      <c r="B49" s="7"/>
      <c r="C49" s="8">
        <f>SUM(C44:C48)</f>
        <v>621217383</v>
      </c>
      <c r="D49" s="8">
        <f t="shared" si="1"/>
        <v>164108238.501876</v>
      </c>
      <c r="E49" s="8">
        <f>SUM(E44:E48)</f>
        <v>175068951</v>
      </c>
      <c r="F49" s="8">
        <f>SUM(F44:F48)</f>
        <v>196004101</v>
      </c>
      <c r="G49" s="8">
        <f>SUM(G44:G48)</f>
        <v>52711664</v>
      </c>
      <c r="H49" s="9">
        <f t="shared" si="2"/>
        <v>1.0667895323122287</v>
      </c>
      <c r="I49" s="9">
        <f t="shared" si="3"/>
        <v>1.1943586914910391</v>
      </c>
      <c r="J49" s="2">
        <f t="shared" si="4"/>
        <v>30.10908770453534</v>
      </c>
    </row>
    <row r="50" spans="1:10" ht="12.75">
      <c r="A50" s="1" t="s">
        <v>15</v>
      </c>
      <c r="B50" s="1" t="s">
        <v>7</v>
      </c>
      <c r="C50" s="6">
        <v>217217</v>
      </c>
      <c r="D50" s="6">
        <f t="shared" si="1"/>
        <v>57382.649324000005</v>
      </c>
      <c r="E50" s="6">
        <v>134025</v>
      </c>
      <c r="F50" s="6">
        <v>137546</v>
      </c>
      <c r="G50" s="6">
        <v>278</v>
      </c>
      <c r="H50" s="2">
        <f t="shared" si="2"/>
        <v>2.3356363217608482</v>
      </c>
      <c r="I50" s="2">
        <f t="shared" si="3"/>
        <v>2.3969963328701187</v>
      </c>
      <c r="J50" s="2">
        <f t="shared" si="4"/>
        <v>0.20742398806192874</v>
      </c>
    </row>
    <row r="51" spans="1:10" ht="12.75">
      <c r="A51" s="1" t="s">
        <v>15</v>
      </c>
      <c r="B51" s="1" t="s">
        <v>2</v>
      </c>
      <c r="C51" s="6">
        <v>89712042</v>
      </c>
      <c r="D51" s="6">
        <f t="shared" si="1"/>
        <v>23699409.559224002</v>
      </c>
      <c r="E51" s="6">
        <v>40360754</v>
      </c>
      <c r="F51" s="6">
        <v>44094569</v>
      </c>
      <c r="G51" s="6">
        <v>0</v>
      </c>
      <c r="H51" s="2">
        <f t="shared" si="2"/>
        <v>1.7030278285684661</v>
      </c>
      <c r="I51" s="2">
        <f t="shared" si="3"/>
        <v>1.8605766903099084</v>
      </c>
      <c r="J51" s="2">
        <f t="shared" si="4"/>
        <v>0</v>
      </c>
    </row>
    <row r="52" spans="1:10" ht="12.75">
      <c r="A52" s="1" t="s">
        <v>15</v>
      </c>
      <c r="B52" s="1" t="s">
        <v>3</v>
      </c>
      <c r="C52" s="6">
        <v>126564761</v>
      </c>
      <c r="D52" s="6">
        <f t="shared" si="1"/>
        <v>33434866.042892</v>
      </c>
      <c r="E52" s="6">
        <v>61314539</v>
      </c>
      <c r="F52" s="6">
        <v>65206816</v>
      </c>
      <c r="G52" s="6">
        <v>0</v>
      </c>
      <c r="H52" s="2">
        <f t="shared" si="2"/>
        <v>1.833850296314706</v>
      </c>
      <c r="I52" s="2">
        <f t="shared" si="3"/>
        <v>1.9502640123142492</v>
      </c>
      <c r="J52" s="2">
        <f t="shared" si="4"/>
        <v>0</v>
      </c>
    </row>
    <row r="53" spans="1:10" ht="12.75">
      <c r="A53" s="1" t="s">
        <v>15</v>
      </c>
      <c r="B53" s="1" t="s">
        <v>4</v>
      </c>
      <c r="C53" s="6">
        <v>137515637</v>
      </c>
      <c r="D53" s="6">
        <f t="shared" si="1"/>
        <v>36327780.857564</v>
      </c>
      <c r="E53" s="6">
        <v>63005587</v>
      </c>
      <c r="F53" s="6">
        <v>65679257</v>
      </c>
      <c r="G53" s="6">
        <v>0</v>
      </c>
      <c r="H53" s="2">
        <f t="shared" si="2"/>
        <v>1.7343637709948712</v>
      </c>
      <c r="I53" s="2">
        <f t="shared" si="3"/>
        <v>1.8079622660552515</v>
      </c>
      <c r="J53" s="2">
        <f t="shared" si="4"/>
        <v>0</v>
      </c>
    </row>
    <row r="54" spans="1:10" ht="12.75">
      <c r="A54" s="1" t="s">
        <v>15</v>
      </c>
      <c r="B54" s="1" t="s">
        <v>16</v>
      </c>
      <c r="C54" s="6">
        <v>37878205</v>
      </c>
      <c r="D54" s="6">
        <f t="shared" si="1"/>
        <v>10006361.171260001</v>
      </c>
      <c r="E54" s="6">
        <v>19129257</v>
      </c>
      <c r="F54" s="6">
        <v>20239931</v>
      </c>
      <c r="G54" s="6">
        <v>0</v>
      </c>
      <c r="H54" s="2">
        <f t="shared" si="2"/>
        <v>1.9117096287652031</v>
      </c>
      <c r="I54" s="2">
        <f t="shared" si="3"/>
        <v>2.02270642180422</v>
      </c>
      <c r="J54" s="2">
        <f t="shared" si="4"/>
        <v>0</v>
      </c>
    </row>
    <row r="55" spans="1:10" ht="12.75">
      <c r="A55" s="1" t="s">
        <v>15</v>
      </c>
      <c r="B55" s="1" t="s">
        <v>17</v>
      </c>
      <c r="C55" s="6">
        <v>788577</v>
      </c>
      <c r="D55" s="6">
        <f t="shared" si="1"/>
        <v>208319.963244</v>
      </c>
      <c r="E55" s="6">
        <v>191807</v>
      </c>
      <c r="F55" s="6">
        <v>247900</v>
      </c>
      <c r="G55" s="6">
        <v>0</v>
      </c>
      <c r="H55" s="2">
        <f t="shared" si="2"/>
        <v>0.9207326893358809</v>
      </c>
      <c r="I55" s="2">
        <f t="shared" si="3"/>
        <v>1.1899963697172933</v>
      </c>
      <c r="J55" s="2">
        <f t="shared" si="4"/>
        <v>0</v>
      </c>
    </row>
    <row r="56" spans="1:10" ht="12.75">
      <c r="A56" s="1" t="s">
        <v>15</v>
      </c>
      <c r="B56" s="1" t="s">
        <v>14</v>
      </c>
      <c r="C56" s="6">
        <v>118402757</v>
      </c>
      <c r="D56" s="6">
        <f t="shared" si="1"/>
        <v>31278693.122204002</v>
      </c>
      <c r="E56" s="6">
        <v>47125314</v>
      </c>
      <c r="F56" s="6">
        <v>52075229</v>
      </c>
      <c r="G56" s="6">
        <v>15641706</v>
      </c>
      <c r="H56" s="2">
        <f t="shared" si="2"/>
        <v>1.506626693637237</v>
      </c>
      <c r="I56" s="2">
        <f t="shared" si="3"/>
        <v>1.6648786698518754</v>
      </c>
      <c r="J56" s="2">
        <f t="shared" si="4"/>
        <v>33.19172791082092</v>
      </c>
    </row>
    <row r="57" spans="1:10" ht="12.75">
      <c r="A57" s="1" t="s">
        <v>15</v>
      </c>
      <c r="B57" s="1" t="s">
        <v>18</v>
      </c>
      <c r="C57" s="6">
        <v>90</v>
      </c>
      <c r="D57" s="6">
        <f t="shared" si="1"/>
        <v>23.77548</v>
      </c>
      <c r="E57" s="6">
        <v>4950</v>
      </c>
      <c r="F57" s="6">
        <v>5250</v>
      </c>
      <c r="G57" s="6">
        <v>137</v>
      </c>
      <c r="H57" s="2">
        <f t="shared" si="2"/>
        <v>208.19768938418906</v>
      </c>
      <c r="I57" s="2">
        <f t="shared" si="3"/>
        <v>220.81573116504902</v>
      </c>
      <c r="J57" s="2">
        <f t="shared" si="4"/>
        <v>2.7676767676767677</v>
      </c>
    </row>
    <row r="58" spans="1:10" s="10" customFormat="1" ht="12.75">
      <c r="A58" s="7" t="s">
        <v>32</v>
      </c>
      <c r="B58" s="7"/>
      <c r="C58" s="8">
        <f>SUM(C50:C57)</f>
        <v>511079286</v>
      </c>
      <c r="D58" s="8">
        <f t="shared" si="1"/>
        <v>135012837.14119202</v>
      </c>
      <c r="E58" s="8">
        <f>SUM(E50:E57)</f>
        <v>231266233</v>
      </c>
      <c r="F58" s="8">
        <f>SUM(F50:F57)</f>
        <v>247686498</v>
      </c>
      <c r="G58" s="8">
        <f>SUM(G50:G57)</f>
        <v>15642121</v>
      </c>
      <c r="H58" s="9">
        <f t="shared" si="2"/>
        <v>1.7129203259253734</v>
      </c>
      <c r="I58" s="9">
        <f t="shared" si="3"/>
        <v>1.834540353677462</v>
      </c>
      <c r="J58" s="2">
        <f t="shared" si="4"/>
        <v>6.763685643636527</v>
      </c>
    </row>
    <row r="59" spans="1:10" ht="12.75">
      <c r="A59" s="1" t="s">
        <v>19</v>
      </c>
      <c r="B59" s="1" t="s">
        <v>7</v>
      </c>
      <c r="C59" s="6">
        <v>34038186</v>
      </c>
      <c r="D59" s="6">
        <f t="shared" si="1"/>
        <v>8991935.671992</v>
      </c>
      <c r="E59" s="6">
        <v>17690980</v>
      </c>
      <c r="F59" s="6">
        <v>17954023</v>
      </c>
      <c r="G59" s="6">
        <v>0</v>
      </c>
      <c r="H59" s="2">
        <f t="shared" si="2"/>
        <v>1.9674273310365982</v>
      </c>
      <c r="I59" s="2">
        <f t="shared" si="3"/>
        <v>1.996680542980643</v>
      </c>
      <c r="J59" s="2">
        <f t="shared" si="4"/>
        <v>0</v>
      </c>
    </row>
    <row r="60" spans="1:10" ht="12.75">
      <c r="A60" s="1" t="s">
        <v>19</v>
      </c>
      <c r="B60" s="1" t="s">
        <v>2</v>
      </c>
      <c r="C60" s="6">
        <v>168749965</v>
      </c>
      <c r="D60" s="6">
        <f t="shared" si="1"/>
        <v>44579015.75398</v>
      </c>
      <c r="E60" s="6">
        <v>117515136</v>
      </c>
      <c r="F60" s="6">
        <v>125019861.5065416</v>
      </c>
      <c r="G60" s="6">
        <v>0</v>
      </c>
      <c r="H60" s="2">
        <f t="shared" si="2"/>
        <v>2.6361088061821616</v>
      </c>
      <c r="I60" s="2">
        <f t="shared" si="3"/>
        <v>2.804455401090363</v>
      </c>
      <c r="J60" s="2">
        <f t="shared" si="4"/>
        <v>0</v>
      </c>
    </row>
    <row r="61" spans="1:10" ht="12.75">
      <c r="A61" s="1" t="s">
        <v>19</v>
      </c>
      <c r="B61" s="1" t="s">
        <v>3</v>
      </c>
      <c r="C61" s="6">
        <v>136009909</v>
      </c>
      <c r="D61" s="6">
        <f t="shared" si="1"/>
        <v>35930009.680348</v>
      </c>
      <c r="E61" s="6">
        <v>77420408</v>
      </c>
      <c r="F61" s="6">
        <v>80874807</v>
      </c>
      <c r="G61" s="6">
        <v>0</v>
      </c>
      <c r="H61" s="2">
        <f t="shared" si="2"/>
        <v>2.1547561130311985</v>
      </c>
      <c r="I61" s="2">
        <f t="shared" si="3"/>
        <v>2.2508985586005745</v>
      </c>
      <c r="J61" s="2">
        <f t="shared" si="4"/>
        <v>0</v>
      </c>
    </row>
    <row r="62" spans="1:10" ht="12.75">
      <c r="A62" s="1" t="s">
        <v>19</v>
      </c>
      <c r="B62" s="1" t="s">
        <v>4</v>
      </c>
      <c r="C62" s="6">
        <v>252677618</v>
      </c>
      <c r="D62" s="6">
        <f t="shared" si="1"/>
        <v>66750351.702296</v>
      </c>
      <c r="E62" s="6">
        <v>162367839</v>
      </c>
      <c r="F62" s="6">
        <v>170520214</v>
      </c>
      <c r="G62" s="6">
        <v>0</v>
      </c>
      <c r="H62" s="2">
        <f t="shared" si="2"/>
        <v>2.4324641722361897</v>
      </c>
      <c r="I62" s="2">
        <f t="shared" si="3"/>
        <v>2.5545964875288387</v>
      </c>
      <c r="J62" s="2">
        <f t="shared" si="4"/>
        <v>0</v>
      </c>
    </row>
    <row r="63" spans="1:10" ht="12.75">
      <c r="A63" s="1" t="s">
        <v>19</v>
      </c>
      <c r="B63" s="1" t="s">
        <v>16</v>
      </c>
      <c r="C63" s="6">
        <v>93817315</v>
      </c>
      <c r="D63" s="6">
        <f t="shared" si="1"/>
        <v>24783907.73818</v>
      </c>
      <c r="E63" s="6">
        <v>36963953</v>
      </c>
      <c r="F63" s="6">
        <v>39503301</v>
      </c>
      <c r="G63" s="6">
        <v>0</v>
      </c>
      <c r="H63" s="2">
        <f t="shared" si="2"/>
        <v>1.491449749994689</v>
      </c>
      <c r="I63" s="2">
        <f t="shared" si="3"/>
        <v>1.5939092986189802</v>
      </c>
      <c r="J63" s="2">
        <f t="shared" si="4"/>
        <v>0</v>
      </c>
    </row>
    <row r="64" spans="1:10" ht="12.75">
      <c r="A64" s="1" t="s">
        <v>19</v>
      </c>
      <c r="B64" s="1" t="s">
        <v>14</v>
      </c>
      <c r="C64" s="6">
        <v>1641676636</v>
      </c>
      <c r="D64" s="6">
        <f t="shared" si="1"/>
        <v>433685000.28539205</v>
      </c>
      <c r="E64" s="6">
        <v>996417034</v>
      </c>
      <c r="F64" s="6">
        <v>1062126956</v>
      </c>
      <c r="G64" s="6">
        <v>226050395</v>
      </c>
      <c r="H64" s="2">
        <f t="shared" si="2"/>
        <v>2.2975593653096023</v>
      </c>
      <c r="I64" s="2">
        <f t="shared" si="3"/>
        <v>2.4490746862378305</v>
      </c>
      <c r="J64" s="2">
        <f t="shared" si="4"/>
        <v>22.686323826936906</v>
      </c>
    </row>
    <row r="65" spans="1:10" ht="12.75">
      <c r="A65" s="1" t="s">
        <v>19</v>
      </c>
      <c r="B65" s="1" t="s">
        <v>20</v>
      </c>
      <c r="C65" s="6">
        <v>5709640</v>
      </c>
      <c r="D65" s="6">
        <f t="shared" si="1"/>
        <v>1508327.01808</v>
      </c>
      <c r="E65" s="6">
        <v>3900646</v>
      </c>
      <c r="F65" s="6">
        <v>4116122</v>
      </c>
      <c r="G65" s="6">
        <v>912282</v>
      </c>
      <c r="H65" s="2">
        <f t="shared" si="2"/>
        <v>2.586074474065487</v>
      </c>
      <c r="I65" s="2">
        <f t="shared" si="3"/>
        <v>2.728932088771803</v>
      </c>
      <c r="J65" s="2">
        <f t="shared" si="4"/>
        <v>23.3879721461522</v>
      </c>
    </row>
    <row r="66" spans="1:10" ht="12.75">
      <c r="A66" s="1" t="s">
        <v>19</v>
      </c>
      <c r="B66" s="1" t="s">
        <v>21</v>
      </c>
      <c r="C66" s="6">
        <v>21492727</v>
      </c>
      <c r="D66" s="6">
        <f t="shared" si="1"/>
        <v>5677776.6770440005</v>
      </c>
      <c r="E66" s="6">
        <v>13567891</v>
      </c>
      <c r="F66" s="6">
        <v>14843941</v>
      </c>
      <c r="G66" s="6">
        <v>3406209</v>
      </c>
      <c r="H66" s="2">
        <f t="shared" si="2"/>
        <v>2.38964858460474</v>
      </c>
      <c r="I66" s="2">
        <f t="shared" si="3"/>
        <v>2.614393246570618</v>
      </c>
      <c r="J66" s="2">
        <f t="shared" si="4"/>
        <v>25.10492603456204</v>
      </c>
    </row>
    <row r="67" spans="1:10" ht="12.75">
      <c r="A67" s="1" t="s">
        <v>19</v>
      </c>
      <c r="B67" s="1" t="s">
        <v>22</v>
      </c>
      <c r="C67" s="6">
        <v>141940867</v>
      </c>
      <c r="D67" s="6">
        <f t="shared" si="1"/>
        <v>37496802.717124</v>
      </c>
      <c r="E67" s="6">
        <v>82212043</v>
      </c>
      <c r="F67" s="6">
        <v>88210158</v>
      </c>
      <c r="G67" s="6">
        <v>22310263</v>
      </c>
      <c r="H67" s="2">
        <f t="shared" si="2"/>
        <v>2.1925080818278806</v>
      </c>
      <c r="I67" s="2">
        <f t="shared" si="3"/>
        <v>2.3524714537785454</v>
      </c>
      <c r="J67" s="2">
        <f t="shared" si="4"/>
        <v>27.13746330327784</v>
      </c>
    </row>
    <row r="68" spans="1:10" s="10" customFormat="1" ht="12.75">
      <c r="A68" s="11" t="s">
        <v>33</v>
      </c>
      <c r="C68" s="8">
        <f>SUM(C59:C67)</f>
        <v>2496112863</v>
      </c>
      <c r="D68" s="8">
        <f t="shared" si="1"/>
        <v>659403127.244436</v>
      </c>
      <c r="E68" s="8">
        <f>SUM(E59:E67)</f>
        <v>1508055930</v>
      </c>
      <c r="F68" s="8">
        <f>SUM(F59:F67)</f>
        <v>1603169383.5065417</v>
      </c>
      <c r="G68" s="8">
        <f>SUM(G59:G67)</f>
        <v>252679149</v>
      </c>
      <c r="H68" s="9">
        <f t="shared" si="2"/>
        <v>2.2870014831473107</v>
      </c>
      <c r="I68" s="9">
        <f t="shared" si="3"/>
        <v>2.431243221739011</v>
      </c>
      <c r="J68" s="2">
        <f t="shared" si="4"/>
        <v>16.75529030279401</v>
      </c>
    </row>
    <row r="69" spans="1:10" ht="12.75">
      <c r="A69" s="15" t="s">
        <v>65</v>
      </c>
      <c r="B69" t="s">
        <v>7</v>
      </c>
      <c r="C69" s="16">
        <v>22856419</v>
      </c>
      <c r="D69" s="6">
        <f t="shared" si="1"/>
        <v>6038025.920068</v>
      </c>
      <c r="E69" s="16">
        <v>12551374</v>
      </c>
      <c r="F69" s="16">
        <v>12702575</v>
      </c>
      <c r="G69" s="16">
        <v>0</v>
      </c>
      <c r="H69" s="2">
        <f t="shared" si="2"/>
        <v>2.0787214507119316</v>
      </c>
      <c r="I69" s="2">
        <f t="shared" si="3"/>
        <v>2.103762913269664</v>
      </c>
      <c r="J69" s="2">
        <f t="shared" si="4"/>
        <v>0</v>
      </c>
    </row>
    <row r="70" spans="1:10" ht="12.75">
      <c r="A70" s="15" t="s">
        <v>65</v>
      </c>
      <c r="B70" t="s">
        <v>2</v>
      </c>
      <c r="C70" s="16">
        <v>283795613</v>
      </c>
      <c r="D70" s="6">
        <f t="shared" si="1"/>
        <v>74970854.67743601</v>
      </c>
      <c r="E70" s="16">
        <v>156543893</v>
      </c>
      <c r="F70" s="16">
        <v>168113696</v>
      </c>
      <c r="G70" s="16">
        <v>0</v>
      </c>
      <c r="H70" s="2">
        <f t="shared" si="2"/>
        <v>2.088063337059902</v>
      </c>
      <c r="I70" s="2">
        <f t="shared" si="3"/>
        <v>2.2423873480342915</v>
      </c>
      <c r="J70" s="2">
        <f t="shared" si="4"/>
        <v>0</v>
      </c>
    </row>
    <row r="71" spans="1:10" ht="12.75">
      <c r="A71" s="15" t="s">
        <v>65</v>
      </c>
      <c r="B71" t="s">
        <v>3</v>
      </c>
      <c r="C71" s="16">
        <v>157124740</v>
      </c>
      <c r="D71" s="6">
        <f aca="true" t="shared" si="5" ref="D71:D78">C71*0.264172</f>
        <v>41507956.815280005</v>
      </c>
      <c r="E71" s="16">
        <v>82686641</v>
      </c>
      <c r="F71" s="16">
        <v>87041453</v>
      </c>
      <c r="G71" s="16">
        <v>0</v>
      </c>
      <c r="H71" s="2">
        <f aca="true" t="shared" si="6" ref="H71:H78">E71/D71</f>
        <v>1.9920672406973596</v>
      </c>
      <c r="I71" s="2">
        <f aca="true" t="shared" si="7" ref="I71:I78">F71/D71</f>
        <v>2.0969823541870434</v>
      </c>
      <c r="J71" s="2">
        <f aca="true" t="shared" si="8" ref="J71:J78">G71/E71*100</f>
        <v>0</v>
      </c>
    </row>
    <row r="72" spans="1:10" ht="12.75">
      <c r="A72" s="15" t="s">
        <v>65</v>
      </c>
      <c r="B72" t="s">
        <v>4</v>
      </c>
      <c r="C72" s="16">
        <v>301423895</v>
      </c>
      <c r="D72" s="6">
        <f t="shared" si="5"/>
        <v>79627753.18994</v>
      </c>
      <c r="E72" s="16">
        <v>161911828</v>
      </c>
      <c r="F72" s="16">
        <v>174766226</v>
      </c>
      <c r="G72" s="16">
        <v>0</v>
      </c>
      <c r="H72" s="2">
        <f t="shared" si="6"/>
        <v>2.033359243651943</v>
      </c>
      <c r="I72" s="2">
        <f t="shared" si="7"/>
        <v>2.1947903714314467</v>
      </c>
      <c r="J72" s="2">
        <f t="shared" si="8"/>
        <v>0</v>
      </c>
    </row>
    <row r="73" spans="1:10" ht="12.75">
      <c r="A73" s="15" t="s">
        <v>65</v>
      </c>
      <c r="B73" t="s">
        <v>16</v>
      </c>
      <c r="C73" s="16">
        <v>161783049</v>
      </c>
      <c r="D73" s="6">
        <f t="shared" si="5"/>
        <v>42738551.620428</v>
      </c>
      <c r="E73" s="16">
        <v>83433670</v>
      </c>
      <c r="F73" s="16">
        <v>89744100</v>
      </c>
      <c r="G73" s="16">
        <v>0</v>
      </c>
      <c r="H73" s="2">
        <f t="shared" si="6"/>
        <v>1.9521875879415789</v>
      </c>
      <c r="I73" s="2">
        <f t="shared" si="7"/>
        <v>2.0998395265483087</v>
      </c>
      <c r="J73" s="2">
        <f t="shared" si="8"/>
        <v>0</v>
      </c>
    </row>
    <row r="74" spans="1:10" ht="12.75">
      <c r="A74" s="15" t="s">
        <v>65</v>
      </c>
      <c r="B74" t="s">
        <v>62</v>
      </c>
      <c r="C74" s="16">
        <v>23691880</v>
      </c>
      <c r="D74" s="6">
        <f t="shared" si="5"/>
        <v>6258731.323360001</v>
      </c>
      <c r="E74" s="16">
        <v>12400000</v>
      </c>
      <c r="F74" s="16">
        <v>12400000</v>
      </c>
      <c r="G74" s="16">
        <v>0</v>
      </c>
      <c r="H74" s="2">
        <f t="shared" si="6"/>
        <v>1.9812321953681595</v>
      </c>
      <c r="I74" s="2">
        <f t="shared" si="7"/>
        <v>1.9812321953681595</v>
      </c>
      <c r="J74" s="2">
        <f t="shared" si="8"/>
        <v>0</v>
      </c>
    </row>
    <row r="75" spans="1:10" ht="12.75">
      <c r="A75" s="15" t="s">
        <v>65</v>
      </c>
      <c r="B75" t="s">
        <v>14</v>
      </c>
      <c r="C75" s="16">
        <v>714784154</v>
      </c>
      <c r="D75" s="6">
        <f t="shared" si="5"/>
        <v>188825959.530488</v>
      </c>
      <c r="E75" s="16">
        <v>342157350</v>
      </c>
      <c r="F75" s="16">
        <v>374040214</v>
      </c>
      <c r="G75" s="16">
        <v>110456419</v>
      </c>
      <c r="H75" s="2">
        <f t="shared" si="6"/>
        <v>1.81202495065174</v>
      </c>
      <c r="I75" s="2">
        <f t="shared" si="7"/>
        <v>1.9808728361822894</v>
      </c>
      <c r="J75" s="2">
        <f t="shared" si="8"/>
        <v>32.282345827146486</v>
      </c>
    </row>
    <row r="76" spans="1:10" ht="12.75">
      <c r="A76" s="15" t="s">
        <v>65</v>
      </c>
      <c r="B76" t="s">
        <v>22</v>
      </c>
      <c r="C76" s="16">
        <v>5560181</v>
      </c>
      <c r="D76" s="6">
        <f t="shared" si="5"/>
        <v>1468844.135132</v>
      </c>
      <c r="E76" s="16">
        <v>3246152</v>
      </c>
      <c r="F76" s="16">
        <v>3490960</v>
      </c>
      <c r="G76" s="16">
        <v>874592</v>
      </c>
      <c r="H76" s="2">
        <f t="shared" si="6"/>
        <v>2.210004398940722</v>
      </c>
      <c r="I76" s="2">
        <f t="shared" si="7"/>
        <v>2.3766715041458633</v>
      </c>
      <c r="J76" s="2">
        <f t="shared" si="8"/>
        <v>26.942422905643358</v>
      </c>
    </row>
    <row r="77" spans="1:10" s="10" customFormat="1" ht="12.75">
      <c r="A77" s="17" t="s">
        <v>65</v>
      </c>
      <c r="B77" s="10" t="s">
        <v>63</v>
      </c>
      <c r="C77" s="18">
        <v>1671019931</v>
      </c>
      <c r="D77" s="8">
        <f t="shared" si="5"/>
        <v>441436677.21213204</v>
      </c>
      <c r="E77" s="18">
        <v>854930908</v>
      </c>
      <c r="F77" s="18">
        <v>922299224</v>
      </c>
      <c r="G77" s="18">
        <v>111331011</v>
      </c>
      <c r="H77" s="9">
        <f t="shared" si="6"/>
        <v>1.9367011218897057</v>
      </c>
      <c r="I77" s="9">
        <f t="shared" si="7"/>
        <v>2.08931262763377</v>
      </c>
      <c r="J77" s="9">
        <f t="shared" si="8"/>
        <v>13.022223194672474</v>
      </c>
    </row>
    <row r="78" spans="1:10" ht="12.75">
      <c r="A78" s="17" t="s">
        <v>65</v>
      </c>
      <c r="B78" s="10" t="s">
        <v>64</v>
      </c>
      <c r="C78" s="18">
        <v>927819177</v>
      </c>
      <c r="D78" s="8">
        <f t="shared" si="5"/>
        <v>245103847.626444</v>
      </c>
      <c r="E78" s="18">
        <v>496976032</v>
      </c>
      <c r="F78" s="18">
        <v>532065475</v>
      </c>
      <c r="G78" s="18">
        <v>0</v>
      </c>
      <c r="H78" s="9">
        <f t="shared" si="6"/>
        <v>2.0276141595191417</v>
      </c>
      <c r="I78" s="9">
        <f t="shared" si="7"/>
        <v>2.1707756942718675</v>
      </c>
      <c r="J78" s="9">
        <f t="shared" si="8"/>
        <v>0</v>
      </c>
    </row>
    <row r="79" spans="1:10" ht="12.75">
      <c r="A79" s="19" t="s">
        <v>66</v>
      </c>
      <c r="B79" t="s">
        <v>7</v>
      </c>
      <c r="C79" s="16">
        <v>16511855</v>
      </c>
      <c r="D79" s="20">
        <v>4361969.759059999</v>
      </c>
      <c r="E79" s="16">
        <v>9299061</v>
      </c>
      <c r="F79" s="16">
        <v>9379529</v>
      </c>
      <c r="G79" s="16">
        <v>0</v>
      </c>
      <c r="H79" s="2">
        <v>2.131849030059287</v>
      </c>
      <c r="I79" s="2">
        <v>2.1502966590995536</v>
      </c>
      <c r="J79" s="2">
        <v>0</v>
      </c>
    </row>
    <row r="80" spans="1:10" ht="12.75">
      <c r="A80" s="19" t="s">
        <v>66</v>
      </c>
      <c r="B80" t="s">
        <v>2</v>
      </c>
      <c r="C80" s="16">
        <v>302233214</v>
      </c>
      <c r="D80" s="20">
        <v>79841552.608808</v>
      </c>
      <c r="E80" s="16">
        <v>194963682</v>
      </c>
      <c r="F80" s="16">
        <v>206165358</v>
      </c>
      <c r="G80" s="16">
        <v>0</v>
      </c>
      <c r="H80" s="2">
        <v>2.441882398695888</v>
      </c>
      <c r="I80" s="2">
        <v>2.5821812234805686</v>
      </c>
      <c r="J80" s="2">
        <v>0</v>
      </c>
    </row>
    <row r="81" spans="1:10" ht="12.75">
      <c r="A81" s="19" t="s">
        <v>66</v>
      </c>
      <c r="B81" t="s">
        <v>3</v>
      </c>
      <c r="C81" s="16">
        <v>142429895</v>
      </c>
      <c r="D81" s="20">
        <v>37625990.22194</v>
      </c>
      <c r="E81" s="16">
        <v>89075321</v>
      </c>
      <c r="F81" s="16">
        <v>94351195</v>
      </c>
      <c r="G81" s="16">
        <v>0</v>
      </c>
      <c r="H81" s="2">
        <v>2.3673880866545143</v>
      </c>
      <c r="I81" s="2">
        <v>2.5076069611314336</v>
      </c>
      <c r="J81" s="2">
        <v>0</v>
      </c>
    </row>
    <row r="82" spans="1:10" ht="12.75">
      <c r="A82" s="19" t="s">
        <v>66</v>
      </c>
      <c r="B82" t="s">
        <v>4</v>
      </c>
      <c r="C82" s="21">
        <v>400793637</v>
      </c>
      <c r="D82" s="21">
        <v>105878456.67356402</v>
      </c>
      <c r="E82" s="21">
        <v>253546316</v>
      </c>
      <c r="F82" s="21">
        <v>265281682</v>
      </c>
      <c r="G82" s="21">
        <v>0</v>
      </c>
      <c r="H82" s="22">
        <v>2.394692215638482</v>
      </c>
      <c r="I82" s="22">
        <v>2.5055303064899714</v>
      </c>
      <c r="J82" s="23">
        <v>0</v>
      </c>
    </row>
    <row r="83" spans="1:10" ht="12.75">
      <c r="A83" s="19" t="s">
        <v>66</v>
      </c>
      <c r="B83" t="s">
        <v>16</v>
      </c>
      <c r="C83" s="16">
        <v>260929090</v>
      </c>
      <c r="D83" s="20">
        <v>68930159.56348</v>
      </c>
      <c r="E83" s="16">
        <v>160445577</v>
      </c>
      <c r="F83" s="16">
        <v>169205389</v>
      </c>
      <c r="G83" s="16">
        <v>0</v>
      </c>
      <c r="H83" s="2">
        <v>2.327654223000028</v>
      </c>
      <c r="I83" s="2">
        <v>2.4547366504232926</v>
      </c>
      <c r="J83" s="2">
        <v>0</v>
      </c>
    </row>
    <row r="84" spans="1:10" ht="12.75">
      <c r="A84" s="19" t="s">
        <v>66</v>
      </c>
      <c r="B84" t="s">
        <v>62</v>
      </c>
      <c r="C84" s="16">
        <v>179220260</v>
      </c>
      <c r="D84" s="20">
        <v>47344974.52472</v>
      </c>
      <c r="E84" s="16">
        <v>117236000</v>
      </c>
      <c r="F84" s="16" t="s">
        <v>69</v>
      </c>
      <c r="G84" s="16">
        <v>0</v>
      </c>
      <c r="H84" s="2">
        <v>2.4762079011952607</v>
      </c>
      <c r="I84" s="2" t="s">
        <v>69</v>
      </c>
      <c r="J84" s="2">
        <v>0</v>
      </c>
    </row>
    <row r="85" spans="1:10" ht="12.75">
      <c r="A85" s="19" t="s">
        <v>66</v>
      </c>
      <c r="B85" t="s">
        <v>14</v>
      </c>
      <c r="C85" s="16">
        <v>802129787</v>
      </c>
      <c r="D85" s="20">
        <v>211900230.09136403</v>
      </c>
      <c r="E85" s="16">
        <v>423638357</v>
      </c>
      <c r="F85" s="16">
        <v>463104041</v>
      </c>
      <c r="G85" s="16">
        <v>119916535</v>
      </c>
      <c r="H85" s="2">
        <v>1.999235002327944</v>
      </c>
      <c r="I85" s="2">
        <v>2.1854815391202056</v>
      </c>
      <c r="J85" s="2">
        <v>28.3</v>
      </c>
    </row>
    <row r="86" spans="1:10" ht="12.75">
      <c r="A86" s="19" t="s">
        <v>66</v>
      </c>
      <c r="B86" t="s">
        <v>70</v>
      </c>
      <c r="C86" s="16">
        <v>2014122</v>
      </c>
      <c r="D86" s="20">
        <v>532074.636984</v>
      </c>
      <c r="E86" s="16">
        <v>567197</v>
      </c>
      <c r="F86" s="16">
        <v>641308</v>
      </c>
      <c r="G86" s="16">
        <v>301595</v>
      </c>
      <c r="H86" s="2">
        <v>1.0660102184443274</v>
      </c>
      <c r="I86" s="2">
        <v>1.20529706816167</v>
      </c>
      <c r="J86" s="2">
        <v>53.2</v>
      </c>
    </row>
    <row r="87" spans="1:10" ht="12.75">
      <c r="A87" s="24" t="s">
        <v>66</v>
      </c>
      <c r="B87" s="10" t="s">
        <v>63</v>
      </c>
      <c r="C87" s="18">
        <v>2106261860</v>
      </c>
      <c r="D87" s="25">
        <v>556415408.07992</v>
      </c>
      <c r="E87" s="18">
        <v>1248771511</v>
      </c>
      <c r="F87" s="18" t="s">
        <v>69</v>
      </c>
      <c r="G87" s="18">
        <v>120218130</v>
      </c>
      <c r="H87" s="9">
        <v>2.2443151157680274</v>
      </c>
      <c r="I87" s="9" t="s">
        <v>69</v>
      </c>
      <c r="J87" s="9">
        <v>9.6</v>
      </c>
    </row>
    <row r="88" spans="1:10" ht="12.75">
      <c r="A88" s="24" t="s">
        <v>66</v>
      </c>
      <c r="B88" s="10" t="s">
        <v>64</v>
      </c>
      <c r="C88" s="18">
        <v>1285606096</v>
      </c>
      <c r="D88" s="25">
        <v>339621133.592512</v>
      </c>
      <c r="E88" s="18">
        <v>815266896</v>
      </c>
      <c r="F88" s="18" t="s">
        <v>69</v>
      </c>
      <c r="G88" s="18">
        <v>0</v>
      </c>
      <c r="H88" s="9">
        <v>2.4005187409161133</v>
      </c>
      <c r="I88" s="9" t="s">
        <v>69</v>
      </c>
      <c r="J88" s="9">
        <v>0</v>
      </c>
    </row>
    <row r="89" spans="1:10" ht="12.75">
      <c r="A89" s="19"/>
      <c r="C89" s="16"/>
      <c r="D89" s="20"/>
      <c r="E89" s="16"/>
      <c r="F89" s="16"/>
      <c r="G89" s="16"/>
      <c r="H89" s="2"/>
      <c r="I89" s="2"/>
      <c r="J89" s="2"/>
    </row>
    <row r="90" spans="1:10" ht="12.75">
      <c r="A90" s="19"/>
      <c r="C90" s="16"/>
      <c r="D90" s="20"/>
      <c r="E90" s="16"/>
      <c r="F90" s="16"/>
      <c r="G90" s="16"/>
      <c r="H90" s="2"/>
      <c r="I90" s="2"/>
      <c r="J90" s="2"/>
    </row>
    <row r="94" ht="12.75">
      <c r="A94" s="10" t="s">
        <v>60</v>
      </c>
    </row>
    <row r="95" ht="12.75">
      <c r="A95" s="10" t="s">
        <v>61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USITC</dc:creator>
  <cp:keywords/>
  <dc:description/>
  <cp:lastModifiedBy> </cp:lastModifiedBy>
  <cp:lastPrinted>2008-02-25T16:37:09Z</cp:lastPrinted>
  <dcterms:created xsi:type="dcterms:W3CDTF">2007-03-08T12:40:03Z</dcterms:created>
  <dcterms:modified xsi:type="dcterms:W3CDTF">2009-08-27T18:28:35Z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-1247152202</vt:i4>
  </property>
  <property fmtid="{D5CDD505-2E9C-101B-9397-08002B2CF9AE}" pid="3" name="_NewReviewCycle">
    <vt:lpwstr/>
  </property>
  <property fmtid="{D5CDD505-2E9C-101B-9397-08002B2CF9AE}" pid="4" name="_EmailSubject">
    <vt:lpwstr>Ethanol and trade</vt:lpwstr>
  </property>
  <property fmtid="{D5CDD505-2E9C-101B-9397-08002B2CF9AE}" pid="5" name="_AuthorEmail">
    <vt:lpwstr>Douglas.Newman@usitc.gov</vt:lpwstr>
  </property>
  <property fmtid="{D5CDD505-2E9C-101B-9397-08002B2CF9AE}" pid="6" name="_AuthorEmailDisplayName">
    <vt:lpwstr>Newman, Douglas</vt:lpwstr>
  </property>
  <property fmtid="{D5CDD505-2E9C-101B-9397-08002B2CF9AE}" pid="7" name="_ReviewingToolsShownOnce">
    <vt:lpwstr/>
  </property>
</Properties>
</file>